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5365" windowHeight="13755" tabRatio="802"/>
  </bookViews>
  <sheets>
    <sheet name="РНЦ" sheetId="60" r:id="rId1"/>
    <sheet name="Лист1" sheetId="61" r:id="rId2"/>
  </sheets>
  <externalReferences>
    <externalReference r:id="rId3"/>
    <externalReference r:id="rId4"/>
    <externalReference r:id="rId5"/>
    <externalReference r:id="rId6"/>
  </externalReferences>
  <definedNames>
    <definedName name="add" localSheetId="0">[1]Опции!#REF!</definedName>
    <definedName name="add">[1]Опции!#REF!</definedName>
    <definedName name="k" localSheetId="0">#REF!</definedName>
    <definedName name="k">#REF!</definedName>
    <definedName name="k_1" localSheetId="0">#REF!</definedName>
    <definedName name="k_1">#REF!</definedName>
    <definedName name="l">[2]ШАСУ3!$C$2</definedName>
    <definedName name="M_KAR_Запрос1" localSheetId="0">#REF!</definedName>
    <definedName name="M_KAR_Запрос1">#REF!</definedName>
    <definedName name="n" localSheetId="0">[3]Итого!#REF!</definedName>
    <definedName name="n">[3]Итого!#REF!</definedName>
    <definedName name="t" localSheetId="0">#REF!</definedName>
    <definedName name="t">#REF!</definedName>
    <definedName name="USD" localSheetId="0">'[4]искл. ИД'!#REF!</definedName>
    <definedName name="USD">'[4]искл. ИД'!#REF!</definedName>
    <definedName name="_xlnm.Print_Area" localSheetId="0">РНЦ!$A$1:$V$36</definedName>
    <definedName name="Работы" localSheetId="0">#REF!</definedName>
    <definedName name="Работы">#REF!</definedName>
    <definedName name="Средняя_з_пл_в_строительстве" localSheetId="0">#REF!</definedName>
    <definedName name="Средняя_з_пл_в_строительстве">#REF!</definedName>
    <definedName name="Средняя_з_пл_по_отрасли__Связь" localSheetId="0">#REF!</definedName>
    <definedName name="Средняя_з_пл_по_отрасли__Связь">#REF!</definedName>
    <definedName name="Увеличение_затрат_по_ЭММ" localSheetId="0">#REF!</definedName>
    <definedName name="Увеличение_затрат_по_ЭММ">#REF!</definedName>
  </definedNames>
  <calcPr calcId="162913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3" i="60" l="1"/>
  <c r="K23" i="60"/>
  <c r="L23" i="60"/>
  <c r="M23" i="60"/>
  <c r="N23" i="60"/>
  <c r="O23" i="60"/>
  <c r="P23" i="60"/>
  <c r="Q23" i="60"/>
  <c r="I23" i="60"/>
  <c r="J22" i="60"/>
  <c r="K22" i="60"/>
  <c r="L22" i="60"/>
  <c r="M22" i="60"/>
  <c r="N22" i="60"/>
  <c r="O22" i="60"/>
  <c r="P22" i="60"/>
  <c r="Q22" i="60"/>
  <c r="I22" i="60"/>
  <c r="H22" i="60"/>
  <c r="H21" i="60"/>
  <c r="H23" i="60" l="1"/>
  <c r="L27" i="60"/>
  <c r="H26" i="60" l="1"/>
  <c r="H27" i="60" s="1"/>
  <c r="E22" i="60"/>
  <c r="F22" i="60"/>
  <c r="U22" i="60" l="1"/>
  <c r="U23" i="60" l="1"/>
  <c r="V22" i="60" l="1"/>
  <c r="V23" i="60" s="1"/>
  <c r="T22" i="60"/>
  <c r="T23" i="60" s="1"/>
  <c r="D22" i="60" l="1"/>
  <c r="D23" i="60" s="1"/>
  <c r="F23" i="60" l="1"/>
  <c r="H31" i="60" s="1"/>
  <c r="G22" i="60"/>
  <c r="G23" i="60" s="1"/>
  <c r="E23" i="60" l="1"/>
  <c r="H30" i="60" s="1"/>
  <c r="H32" i="60" s="1"/>
  <c r="S22" i="60"/>
  <c r="R22" i="60"/>
  <c r="D32" i="60"/>
  <c r="S23" i="60" l="1"/>
  <c r="R23" i="60"/>
  <c r="H29" i="60"/>
</calcChain>
</file>

<file path=xl/sharedStrings.xml><?xml version="1.0" encoding="utf-8"?>
<sst xmlns="http://schemas.openxmlformats.org/spreadsheetml/2006/main" count="61" uniqueCount="55">
  <si>
    <t>Наименование смет</t>
  </si>
  <si>
    <t xml:space="preserve">№ смет </t>
  </si>
  <si>
    <t>Всего с НДС</t>
  </si>
  <si>
    <t>Исходные данные:</t>
  </si>
  <si>
    <t>ЭМ</t>
  </si>
  <si>
    <t>Материалы поставки заказчика</t>
  </si>
  <si>
    <t>НР</t>
  </si>
  <si>
    <t>СП</t>
  </si>
  <si>
    <t>Всего</t>
  </si>
  <si>
    <t>Оборуд. поставки заказчика</t>
  </si>
  <si>
    <t>1.</t>
  </si>
  <si>
    <t>Материалы поставки заказчика:</t>
  </si>
  <si>
    <t>Оборудование поставки заказчика</t>
  </si>
  <si>
    <t>Непр.  работы и затраты</t>
  </si>
  <si>
    <t>Оборудование поставки подрядчика</t>
  </si>
  <si>
    <t>в том числе</t>
  </si>
  <si>
    <t>Итого начальная стоимость :</t>
  </si>
  <si>
    <t>справочно:</t>
  </si>
  <si>
    <t>Стоимость в базовых ценах (в ценах 2000г)</t>
  </si>
  <si>
    <t>Материалы</t>
  </si>
  <si>
    <t>ИЦС (квартал, год)</t>
  </si>
  <si>
    <t>Оборуд. поставки подрядчика</t>
  </si>
  <si>
    <t>С.Н.Костоглодов</t>
  </si>
  <si>
    <t>УТВЕРЖДАЮ</t>
  </si>
  <si>
    <t>№ п/п</t>
  </si>
  <si>
    <t>Стоимость работ подрядчика в текущей цене с учетом коэффициента конкурсного снижения</t>
  </si>
  <si>
    <t>СМР</t>
  </si>
  <si>
    <t>Коэффициент конкурсного снижения:</t>
  </si>
  <si>
    <t xml:space="preserve">ВСЕГО стоимость работ </t>
  </si>
  <si>
    <t xml:space="preserve">Стоимость работ в текущей цене </t>
  </si>
  <si>
    <t xml:space="preserve"> Итого без учета НДС</t>
  </si>
  <si>
    <t>ТЗ</t>
  </si>
  <si>
    <t>ТЗМ</t>
  </si>
  <si>
    <t>ОЗП</t>
  </si>
  <si>
    <t>в т.ч. ЗПМ</t>
  </si>
  <si>
    <t>в том числе:</t>
  </si>
  <si>
    <t xml:space="preserve">Всего </t>
  </si>
  <si>
    <t xml:space="preserve">Заместитель директора филиала - </t>
  </si>
  <si>
    <t>Технический директор ТЭЦ-9</t>
  </si>
  <si>
    <t>1</t>
  </si>
  <si>
    <t>Начальник ОППР</t>
  </si>
  <si>
    <t>Т.А. Ермолова</t>
  </si>
  <si>
    <t>Инженер по ПСР ОППР</t>
  </si>
  <si>
    <t>НДС  20%</t>
  </si>
  <si>
    <t>В.Г. Обухаева</t>
  </si>
  <si>
    <t xml:space="preserve">Расчет начальной (максимальной) цены договора </t>
  </si>
  <si>
    <t>Основание: Ведомости объемов  работ № 1-6, утвержденные службой и зам. директора филиала-техничсеким директором  ТЭЦ-9 Нелюбовым А.В.</t>
  </si>
  <si>
    <t>по объекту (работ/услуг): Выполнение работ по ремонту с заменой трубопроводной арматуры на всасе насоса НОП-3 на ТЭЦ-9 в г.Ангарске</t>
  </si>
  <si>
    <t>Выполнение работ по ремонту с заменой трубопроводной арматуры на всасе насоса НОП-3 на ТЭЦ-9 в г.Ангарске</t>
  </si>
  <si>
    <t>4 кв 2023</t>
  </si>
  <si>
    <t xml:space="preserve"> Индекс-дефлятор на материалы и ЭММ на 3 кв 2024г</t>
  </si>
  <si>
    <t>2% (3 кв-л)</t>
  </si>
  <si>
    <t>Составлен в ценах по состоянию на 3 кв. 2024г.</t>
  </si>
  <si>
    <t>_______________Е.Н. Миронов</t>
  </si>
  <si>
    <t>действующий на основании доверенности № 477 от 15.11.2023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</si>
</sst>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General_)"/>
    <numFmt numFmtId="166" formatCode="#,##0;[Red]#,##0"/>
    <numFmt numFmtId="167" formatCode="#,##0.00000000"/>
  </numFmts>
  <fonts count="4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i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i/>
      <sz val="11"/>
      <color theme="3" tint="0.59999389629810485"/>
      <name val="Times New Roman"/>
      <family val="1"/>
      <charset val="204"/>
    </font>
    <font>
      <sz val="11"/>
      <name val="Times New Roman"/>
      <family val="1"/>
      <charset val="204"/>
    </font>
    <font>
      <b/>
      <i/>
      <u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3" tint="0.59999389629810485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4"/>
      <color theme="3" tint="0.59999389629810485"/>
      <name val="Times New Roman"/>
      <family val="1"/>
      <charset val="204"/>
    </font>
    <font>
      <strike/>
      <sz val="10"/>
      <color rgb="FFFF0000"/>
      <name val="Times New Roman"/>
      <family val="1"/>
      <charset val="204"/>
    </font>
    <font>
      <i/>
      <sz val="11"/>
      <name val="Times Roman"/>
      <family val="1"/>
    </font>
    <font>
      <sz val="12"/>
      <name val="Times Roman"/>
      <charset val="204"/>
    </font>
    <font>
      <i/>
      <sz val="12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trike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4">
    <xf numFmtId="0" fontId="0" fillId="0" borderId="0"/>
    <xf numFmtId="0" fontId="10" fillId="0" borderId="0"/>
    <xf numFmtId="0" fontId="8" fillId="0" borderId="1">
      <alignment horizontal="center"/>
    </xf>
    <xf numFmtId="0" fontId="10" fillId="0" borderId="0">
      <alignment vertical="top"/>
    </xf>
    <xf numFmtId="0" fontId="8" fillId="0" borderId="1">
      <alignment horizontal="center"/>
    </xf>
    <xf numFmtId="0" fontId="8" fillId="0" borderId="0">
      <alignment vertical="top"/>
    </xf>
    <xf numFmtId="0" fontId="10" fillId="0" borderId="0"/>
    <xf numFmtId="0" fontId="8" fillId="0" borderId="0">
      <alignment horizontal="right" vertical="top" wrapText="1"/>
    </xf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1">
      <alignment horizontal="center" wrapText="1"/>
    </xf>
    <xf numFmtId="0" fontId="10" fillId="0" borderId="0">
      <alignment vertical="top"/>
    </xf>
    <xf numFmtId="0" fontId="10" fillId="0" borderId="0"/>
    <xf numFmtId="0" fontId="10" fillId="0" borderId="0"/>
    <xf numFmtId="0" fontId="8" fillId="0" borderId="0"/>
    <xf numFmtId="0" fontId="8" fillId="0" borderId="1">
      <alignment horizontal="center" wrapText="1"/>
    </xf>
    <xf numFmtId="0" fontId="8" fillId="0" borderId="1">
      <alignment horizontal="center"/>
    </xf>
    <xf numFmtId="0" fontId="8" fillId="0" borderId="1">
      <alignment horizontal="center" wrapText="1"/>
    </xf>
    <xf numFmtId="0" fontId="10" fillId="0" borderId="0"/>
    <xf numFmtId="0" fontId="8" fillId="0" borderId="0">
      <alignment horizontal="center"/>
    </xf>
    <xf numFmtId="0" fontId="8" fillId="0" borderId="0">
      <alignment horizontal="left" vertical="top"/>
    </xf>
    <xf numFmtId="0" fontId="8" fillId="0" borderId="0"/>
    <xf numFmtId="0" fontId="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2" fillId="0" borderId="0"/>
    <xf numFmtId="165" fontId="12" fillId="0" borderId="0"/>
    <xf numFmtId="0" fontId="15" fillId="0" borderId="0"/>
    <xf numFmtId="0" fontId="16" fillId="0" borderId="0"/>
    <xf numFmtId="0" fontId="13" fillId="0" borderId="0"/>
    <xf numFmtId="164" fontId="18" fillId="0" borderId="0" applyFont="0" applyFill="0" applyBorder="0" applyAlignment="0" applyProtection="0"/>
    <xf numFmtId="0" fontId="3" fillId="0" borderId="0"/>
    <xf numFmtId="0" fontId="18" fillId="0" borderId="0"/>
    <xf numFmtId="0" fontId="2" fillId="0" borderId="0"/>
    <xf numFmtId="164" fontId="18" fillId="0" borderId="0" applyFont="0" applyFill="0" applyBorder="0" applyAlignment="0" applyProtection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0" fontId="18" fillId="0" borderId="0"/>
  </cellStyleXfs>
  <cellXfs count="116">
    <xf numFmtId="0" fontId="0" fillId="0" borderId="0" xfId="0"/>
    <xf numFmtId="3" fontId="5" fillId="0" borderId="0" xfId="0" applyNumberFormat="1" applyFont="1" applyAlignment="1">
      <alignment horizontal="center" vertical="center" wrapText="1"/>
    </xf>
    <xf numFmtId="3" fontId="17" fillId="0" borderId="0" xfId="0" applyNumberFormat="1" applyFont="1" applyAlignment="1">
      <alignment horizontal="center" vertical="center" wrapText="1"/>
    </xf>
    <xf numFmtId="3" fontId="17" fillId="0" borderId="0" xfId="0" applyNumberFormat="1" applyFont="1" applyBorder="1" applyAlignment="1">
      <alignment horizontal="center" vertical="center" wrapText="1"/>
    </xf>
    <xf numFmtId="3" fontId="19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3" fontId="6" fillId="0" borderId="0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4" fillId="0" borderId="0" xfId="0" applyFont="1" applyAlignment="1">
      <alignment horizontal="left" vertical="center"/>
    </xf>
    <xf numFmtId="0" fontId="25" fillId="0" borderId="0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5" fillId="0" borderId="0" xfId="0" applyFont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23" fillId="0" borderId="0" xfId="0" applyFont="1" applyFill="1" applyBorder="1" applyAlignment="1">
      <alignment horizontal="left" vertical="center"/>
    </xf>
    <xf numFmtId="3" fontId="28" fillId="0" borderId="0" xfId="0" applyNumberFormat="1" applyFont="1" applyAlignment="1">
      <alignment horizontal="left" vertical="center" wrapText="1"/>
    </xf>
    <xf numFmtId="3" fontId="5" fillId="0" borderId="1" xfId="45" applyNumberFormat="1" applyFont="1" applyFill="1" applyBorder="1" applyAlignment="1">
      <alignment horizontal="center" vertical="center" wrapText="1"/>
    </xf>
    <xf numFmtId="3" fontId="20" fillId="0" borderId="1" xfId="45" applyNumberFormat="1" applyFont="1" applyFill="1" applyBorder="1" applyAlignment="1">
      <alignment horizontal="center" vertical="center" wrapText="1"/>
    </xf>
    <xf numFmtId="0" fontId="29" fillId="0" borderId="0" xfId="0" applyFont="1" applyFill="1" applyBorder="1"/>
    <xf numFmtId="3" fontId="30" fillId="0" borderId="0" xfId="0" applyNumberFormat="1" applyFont="1" applyAlignment="1">
      <alignment horizontal="center" vertical="center" wrapText="1"/>
    </xf>
    <xf numFmtId="0" fontId="7" fillId="0" borderId="1" xfId="0" applyFont="1" applyFill="1" applyBorder="1" applyAlignment="1">
      <alignment horizontal="right" vertical="center" wrapText="1"/>
    </xf>
    <xf numFmtId="166" fontId="7" fillId="0" borderId="1" xfId="45" applyNumberFormat="1" applyFont="1" applyFill="1" applyBorder="1" applyAlignment="1">
      <alignment horizontal="center" vertical="center" wrapText="1"/>
    </xf>
    <xf numFmtId="164" fontId="7" fillId="0" borderId="1" xfId="45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3" fontId="19" fillId="0" borderId="1" xfId="45" applyNumberFormat="1" applyFont="1" applyFill="1" applyBorder="1" applyAlignment="1">
      <alignment horizontal="center" vertical="center" wrapText="1"/>
    </xf>
    <xf numFmtId="4" fontId="6" fillId="0" borderId="1" xfId="45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164" fontId="19" fillId="0" borderId="1" xfId="45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3" fontId="6" fillId="0" borderId="1" xfId="45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3" fontId="6" fillId="0" borderId="1" xfId="45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3" fontId="19" fillId="0" borderId="1" xfId="0" applyNumberFormat="1" applyFont="1" applyFill="1" applyBorder="1" applyAlignment="1">
      <alignment horizontal="center" vertical="center" wrapText="1"/>
    </xf>
    <xf numFmtId="0" fontId="30" fillId="0" borderId="0" xfId="0" applyFont="1" applyAlignment="1">
      <alignment horizontal="center" vertical="center"/>
    </xf>
    <xf numFmtId="3" fontId="30" fillId="0" borderId="2" xfId="0" applyNumberFormat="1" applyFont="1" applyBorder="1" applyAlignment="1">
      <alignment horizontal="center" vertical="center" wrapText="1"/>
    </xf>
    <xf numFmtId="0" fontId="30" fillId="0" borderId="0" xfId="0" applyFont="1" applyBorder="1" applyAlignment="1">
      <alignment horizontal="center" vertical="center"/>
    </xf>
    <xf numFmtId="3" fontId="29" fillId="0" borderId="0" xfId="0" applyNumberFormat="1" applyFont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7" fontId="7" fillId="0" borderId="1" xfId="45" applyNumberFormat="1" applyFont="1" applyFill="1" applyBorder="1" applyAlignment="1">
      <alignment horizontal="center" vertical="center"/>
    </xf>
    <xf numFmtId="0" fontId="28" fillId="0" borderId="0" xfId="0" applyFont="1" applyAlignment="1">
      <alignment horizontal="left" vertical="top"/>
    </xf>
    <xf numFmtId="49" fontId="28" fillId="0" borderId="0" xfId="0" applyNumberFormat="1" applyFont="1" applyAlignment="1">
      <alignment horizontal="left" vertical="top"/>
    </xf>
    <xf numFmtId="0" fontId="28" fillId="0" borderId="0" xfId="0" applyFont="1" applyAlignment="1">
      <alignment horizontal="left" vertical="top" wrapText="1"/>
    </xf>
    <xf numFmtId="0" fontId="31" fillId="0" borderId="0" xfId="0" applyFont="1" applyAlignment="1">
      <alignment horizontal="center" vertical="center"/>
    </xf>
    <xf numFmtId="0" fontId="17" fillId="0" borderId="0" xfId="0" applyFont="1" applyAlignment="1">
      <alignment vertical="center" wrapText="1"/>
    </xf>
    <xf numFmtId="3" fontId="30" fillId="0" borderId="2" xfId="0" applyNumberFormat="1" applyFont="1" applyBorder="1" applyAlignment="1">
      <alignment horizontal="left"/>
    </xf>
    <xf numFmtId="0" fontId="7" fillId="0" borderId="1" xfId="0" applyFont="1" applyFill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/>
    </xf>
    <xf numFmtId="3" fontId="30" fillId="0" borderId="0" xfId="0" applyNumberFormat="1" applyFont="1" applyBorder="1" applyAlignment="1">
      <alignment horizontal="center" vertical="center" wrapText="1"/>
    </xf>
    <xf numFmtId="0" fontId="30" fillId="0" borderId="2" xfId="0" applyFont="1" applyBorder="1" applyAlignment="1">
      <alignment horizontal="center" vertical="center"/>
    </xf>
    <xf numFmtId="3" fontId="29" fillId="0" borderId="2" xfId="0" applyNumberFormat="1" applyFont="1" applyBorder="1" applyAlignment="1">
      <alignment vertical="center" wrapText="1"/>
    </xf>
    <xf numFmtId="0" fontId="32" fillId="0" borderId="0" xfId="0" applyFont="1" applyAlignment="1">
      <alignment horizontal="center" vertical="center"/>
    </xf>
    <xf numFmtId="0" fontId="32" fillId="0" borderId="0" xfId="0" applyFont="1" applyAlignment="1">
      <alignment horizontal="left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3" fontId="5" fillId="2" borderId="1" xfId="45" applyNumberFormat="1" applyFont="1" applyFill="1" applyBorder="1" applyAlignment="1">
      <alignment horizontal="center" vertical="center" wrapText="1"/>
    </xf>
    <xf numFmtId="3" fontId="6" fillId="2" borderId="1" xfId="45" applyNumberFormat="1" applyFont="1" applyFill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3" fontId="30" fillId="0" borderId="2" xfId="0" applyNumberFormat="1" applyFont="1" applyBorder="1" applyAlignment="1">
      <alignment horizontal="left" wrapText="1"/>
    </xf>
    <xf numFmtId="0" fontId="8" fillId="0" borderId="0" xfId="0" applyFont="1" applyFill="1" applyAlignment="1">
      <alignment horizontal="center"/>
    </xf>
    <xf numFmtId="0" fontId="33" fillId="0" borderId="0" xfId="0" applyFont="1" applyFill="1" applyAlignment="1">
      <alignment horizontal="left" wrapText="1"/>
    </xf>
    <xf numFmtId="0" fontId="22" fillId="0" borderId="0" xfId="0" applyFont="1" applyFill="1" applyAlignment="1">
      <alignment horizontal="center"/>
    </xf>
    <xf numFmtId="0" fontId="35" fillId="0" borderId="0" xfId="0" applyFont="1" applyFill="1" applyAlignment="1">
      <alignment horizontal="right"/>
    </xf>
    <xf numFmtId="0" fontId="9" fillId="0" borderId="0" xfId="0" applyFont="1" applyFill="1" applyAlignment="1">
      <alignment horizontal="center"/>
    </xf>
    <xf numFmtId="0" fontId="8" fillId="0" borderId="0" xfId="0" applyFont="1" applyFill="1" applyAlignment="1">
      <alignment horizontal="left"/>
    </xf>
    <xf numFmtId="0" fontId="23" fillId="0" borderId="0" xfId="0" applyFont="1" applyFill="1" applyAlignment="1">
      <alignment horizontal="center" wrapText="1"/>
    </xf>
    <xf numFmtId="0" fontId="36" fillId="0" borderId="0" xfId="0" applyFont="1" applyFill="1" applyAlignment="1">
      <alignment horizontal="right"/>
    </xf>
    <xf numFmtId="3" fontId="30" fillId="0" borderId="0" xfId="0" applyNumberFormat="1" applyFont="1" applyAlignment="1">
      <alignment horizontal="left" vertical="center"/>
    </xf>
    <xf numFmtId="3" fontId="5" fillId="0" borderId="0" xfId="0" applyNumberFormat="1" applyFont="1" applyBorder="1" applyAlignment="1">
      <alignment horizontal="center" vertical="center" wrapText="1"/>
    </xf>
    <xf numFmtId="3" fontId="19" fillId="0" borderId="0" xfId="0" applyNumberFormat="1" applyFont="1" applyBorder="1" applyAlignment="1">
      <alignment horizontal="center" vertical="center" wrapText="1"/>
    </xf>
    <xf numFmtId="4" fontId="6" fillId="0" borderId="1" xfId="45" applyNumberFormat="1" applyFont="1" applyFill="1" applyBorder="1" applyAlignment="1">
      <alignment horizontal="center" vertical="center"/>
    </xf>
    <xf numFmtId="0" fontId="29" fillId="0" borderId="0" xfId="0" applyFont="1" applyFill="1" applyAlignment="1">
      <alignment horizontal="right"/>
    </xf>
    <xf numFmtId="0" fontId="8" fillId="0" borderId="0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10" fontId="8" fillId="0" borderId="5" xfId="0" applyNumberFormat="1" applyFont="1" applyFill="1" applyBorder="1" applyAlignment="1">
      <alignment vertical="center" wrapText="1"/>
    </xf>
    <xf numFmtId="3" fontId="38" fillId="0" borderId="0" xfId="0" applyNumberFormat="1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3" fontId="5" fillId="0" borderId="0" xfId="0" applyNumberFormat="1" applyFont="1" applyFill="1" applyAlignment="1">
      <alignment horizontal="center" vertical="center"/>
    </xf>
    <xf numFmtId="0" fontId="39" fillId="0" borderId="0" xfId="0" applyFont="1" applyFill="1" applyAlignment="1">
      <alignment horizontal="right"/>
    </xf>
    <xf numFmtId="0" fontId="6" fillId="0" borderId="0" xfId="0" applyFont="1" applyFill="1" applyBorder="1" applyAlignment="1">
      <alignment horizontal="left"/>
    </xf>
    <xf numFmtId="10" fontId="40" fillId="0" borderId="0" xfId="0" applyNumberFormat="1" applyFont="1" applyAlignment="1">
      <alignment horizontal="right" vertical="center"/>
    </xf>
    <xf numFmtId="9" fontId="25" fillId="0" borderId="0" xfId="0" applyNumberFormat="1" applyFont="1" applyFill="1" applyBorder="1" applyAlignment="1">
      <alignment horizontal="center" vertical="center"/>
    </xf>
    <xf numFmtId="2" fontId="5" fillId="0" borderId="1" xfId="45" applyNumberFormat="1" applyFont="1" applyFill="1" applyBorder="1" applyAlignment="1">
      <alignment horizontal="center" vertical="center" wrapText="1"/>
    </xf>
    <xf numFmtId="2" fontId="5" fillId="2" borderId="1" xfId="45" applyNumberFormat="1" applyFont="1" applyFill="1" applyBorder="1" applyAlignment="1">
      <alignment horizontal="center" vertical="center" wrapText="1"/>
    </xf>
    <xf numFmtId="2" fontId="20" fillId="0" borderId="1" xfId="45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3" fontId="30" fillId="0" borderId="2" xfId="0" applyNumberFormat="1" applyFont="1" applyBorder="1" applyAlignment="1">
      <alignment horizontal="left" wrapText="1"/>
    </xf>
    <xf numFmtId="0" fontId="25" fillId="0" borderId="0" xfId="0" applyFont="1" applyBorder="1" applyAlignment="1">
      <alignment horizontal="left" vertical="center" wrapText="1"/>
    </xf>
    <xf numFmtId="0" fontId="25" fillId="0" borderId="2" xfId="0" applyFont="1" applyBorder="1" applyAlignment="1">
      <alignment horizontal="center" vertical="center"/>
    </xf>
    <xf numFmtId="49" fontId="9" fillId="0" borderId="0" xfId="1" applyNumberFormat="1" applyFont="1" applyAlignment="1">
      <alignment horizontal="left" vertical="center" wrapText="1"/>
    </xf>
    <xf numFmtId="0" fontId="25" fillId="0" borderId="0" xfId="0" applyFont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right" vertical="center"/>
    </xf>
    <xf numFmtId="0" fontId="2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37" fillId="0" borderId="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right" vertical="center" wrapText="1"/>
    </xf>
    <xf numFmtId="0" fontId="23" fillId="0" borderId="0" xfId="0" applyFont="1" applyAlignment="1">
      <alignment horizontal="center" vertical="top" wrapText="1"/>
    </xf>
    <xf numFmtId="0" fontId="29" fillId="0" borderId="0" xfId="0" applyFont="1" applyFill="1" applyAlignment="1">
      <alignment horizontal="right" wrapText="1"/>
    </xf>
    <xf numFmtId="0" fontId="34" fillId="0" borderId="0" xfId="0" applyFont="1" applyFill="1" applyAlignment="1">
      <alignment horizontal="right" wrapText="1"/>
    </xf>
    <xf numFmtId="0" fontId="17" fillId="0" borderId="0" xfId="0" applyFont="1" applyFill="1" applyAlignment="1">
      <alignment horizontal="center" vertical="center" wrapText="1"/>
    </xf>
    <xf numFmtId="0" fontId="29" fillId="0" borderId="0" xfId="0" applyFont="1" applyFill="1" applyAlignment="1">
      <alignment horizontal="right"/>
    </xf>
  </cellXfs>
  <cellStyles count="54">
    <cellStyle name="_2003_08_Телеотключение" xfId="27"/>
    <cellStyle name="_2ZM01!" xfId="28"/>
    <cellStyle name="_3g802!" xfId="29"/>
    <cellStyle name="_AQ_0109" xfId="30"/>
    <cellStyle name="_SIBRON-#7163-v1-Протокол_дог_цены__смета_№1(проект)_специф_оборудования" xfId="31"/>
    <cellStyle name="_ГЭС спецификация" xfId="32"/>
    <cellStyle name="_Как пример промежуточная ведомость" xfId="33"/>
    <cellStyle name="_Книга1" xfId="34"/>
    <cellStyle name="_объектные сводная сметы ВЭС2" xfId="35"/>
    <cellStyle name="_пример заполнения для расчета коэф" xfId="36"/>
    <cellStyle name="_Расчет конкурсной цены по ОРУ 110кВ Замена масляных выключателей на элегазовые10,11,13  утв-ый вариант" xfId="37"/>
    <cellStyle name="_смета ИТ2" xfId="38"/>
    <cellStyle name="_Телеотключение" xfId="39"/>
    <cellStyle name="Normal_# Project Landata Price List Q1 2005 New" xfId="40"/>
    <cellStyle name="normбlnн_MDRC's" xfId="41"/>
    <cellStyle name="Акт" xfId="2"/>
    <cellStyle name="АктМТСН" xfId="3"/>
    <cellStyle name="ВедРесурсов" xfId="4"/>
    <cellStyle name="ВедРесурсовАкт" xfId="5"/>
    <cellStyle name="Индексы" xfId="6"/>
    <cellStyle name="Итоги" xfId="7"/>
    <cellStyle name="ИтогоАктБазЦ" xfId="8"/>
    <cellStyle name="ИтогоАктБИМ" xfId="9"/>
    <cellStyle name="ИтогоАктРесМет" xfId="10"/>
    <cellStyle name="ИтогоБазЦ" xfId="11"/>
    <cellStyle name="ИтогоБИМ" xfId="12"/>
    <cellStyle name="ИтогоРесМет" xfId="13"/>
    <cellStyle name="ЛокСмета" xfId="14"/>
    <cellStyle name="ЛокСмМТСН" xfId="15"/>
    <cellStyle name="М29" xfId="16"/>
    <cellStyle name="ОбСмета" xfId="17"/>
    <cellStyle name="Обычный" xfId="0" builtinId="0"/>
    <cellStyle name="Обычный 2" xfId="1"/>
    <cellStyle name="Обычный 2 2" xfId="53"/>
    <cellStyle name="Обычный 3" xfId="42"/>
    <cellStyle name="Обычный 4" xfId="43"/>
    <cellStyle name="Обычный 4 2" xfId="26"/>
    <cellStyle name="Обычный 4 2 2" xfId="46"/>
    <cellStyle name="Обычный 4 2 2 2" xfId="50"/>
    <cellStyle name="Обычный 4 2 3" xfId="48"/>
    <cellStyle name="Обычный 5" xfId="47"/>
    <cellStyle name="Обычный 6" xfId="51"/>
    <cellStyle name="Параметр" xfId="18"/>
    <cellStyle name="ПеременныеСметы" xfId="19"/>
    <cellStyle name="РесСмета" xfId="20"/>
    <cellStyle name="СводкаСтоимРаб" xfId="21"/>
    <cellStyle name="СводРасч" xfId="22"/>
    <cellStyle name="Стиль 1" xfId="44"/>
    <cellStyle name="Титул" xfId="23"/>
    <cellStyle name="Финансовый" xfId="45" builtinId="3"/>
    <cellStyle name="Финансовый 2" xfId="49"/>
    <cellStyle name="Финансовый 3" xfId="52"/>
    <cellStyle name="Хвост" xfId="24"/>
    <cellStyle name="Экспертиза" xfId="25"/>
  </cellStyles>
  <dxfs count="0"/>
  <tableStyles count="0" defaultTableStyle="TableStyleMedium2" defaultPivotStyle="PivotStyleLight16"/>
  <colors>
    <mruColors>
      <color rgb="FFEFEFE1"/>
      <color rgb="FFEEEB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burn\LOCALS~1\Temp\Rar$DI00.172\AQ_010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VBond\&#1052;&#1086;&#1080;%20&#1076;&#1086;&#1082;&#1091;&#1084;&#1077;&#1085;&#1090;&#1099;\&#1055;&#1088;&#1086;&#1077;&#1082;&#1090;&#1099;\Energo\II&#1101;&#1090;&#1072;&#1087;\&#1041;&#1040;&#1041;&#1050;&#1048;\&#1040;&#1057;&#1059;_&#1048;_7_Z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voronina\LOCALS~1\Temp\bat\322254B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silon\home\sokolova\2009&#1075;\&#1044;&#1054;&#1043;&#1054;&#1042;&#1054;&#1056;&#1040;\&#1048;&#1088;&#1082;&#1091;&#1090;&#1089;&#1082;&#1101;&#1085;&#1077;&#1088;&#1075;&#1086;\&#1052;&#1086;&#1076;&#1077;&#1088;&#1085;&#1080;&#1079;&#1072;&#1094;&#1080;&#1103;%20&#1057;&#1055;&#1044;%20&#1058;&#1052;\&#1048;&#1044;\&#1057;&#1087;&#1077;&#1082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Информационный лист "/>
      <sheetName val="ПК Аквариус"/>
      <sheetName val="Серверы"/>
      <sheetName val="Опции"/>
      <sheetName val="Домашние ПК"/>
      <sheetName val="Мониторы"/>
      <sheetName val="Ноутбуки"/>
      <sheetName val="СХД"/>
      <sheetName val="Тонкие клиенты"/>
      <sheetName val="AquaCart"/>
      <sheetName val="Спецпредложения серверы и СХД"/>
      <sheetName val="Офис из коробки"/>
      <sheetName val="AquaMed"/>
      <sheetName val="Гарантия On-Site"/>
      <sheetName val="лист2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ШАСУ1"/>
      <sheetName val="ШАСУ2"/>
      <sheetName val="ШАСУ3"/>
      <sheetName val="АРМ_АСУИО"/>
      <sheetName val="Клиеты_АСУИО"/>
      <sheetName val="ПО"/>
      <sheetName val="AD7"/>
      <sheetName val="AD8"/>
      <sheetName val="AD9"/>
      <sheetName val="AD10"/>
      <sheetName val="AD11"/>
      <sheetName val="AD12"/>
      <sheetName val="AD13"/>
      <sheetName val="AD14"/>
      <sheetName val="AD15"/>
      <sheetName val="Rittal"/>
      <sheetName val="ЩУ-ТУ2"/>
      <sheetName val="ЩУ-П1"/>
      <sheetName val="ЩУ-П2"/>
      <sheetName val="ЩУ-П3"/>
      <sheetName val="ЩУ-В3"/>
      <sheetName val="ЩУ-В"/>
      <sheetName val="ЩУ-Ч1"/>
      <sheetName val="ЩУ-Ч2"/>
      <sheetName val="ЩУ-СКф.н"/>
      <sheetName val="ЩУ-СКп.н"/>
      <sheetName val="ЩУ-ДУ1"/>
      <sheetName val="ЩУ-ДУ3"/>
      <sheetName val="ЩУ-ДУ4"/>
      <sheetName val="МодIоч1"/>
      <sheetName val="МодIоч2"/>
      <sheetName val="Кабели"/>
      <sheetName val="ЗИП"/>
      <sheetName val="Щиты"/>
      <sheetName val="Заказ S"/>
      <sheetName val="заказ R"/>
      <sheetName val="АВВ_1"/>
      <sheetName val="АВВ_2"/>
      <sheetName val="Лист3"/>
    </sheetNames>
    <sheetDataSet>
      <sheetData sheetId="0"/>
      <sheetData sheetId="1"/>
      <sheetData sheetId="2"/>
      <sheetData sheetId="3"/>
      <sheetData sheetId="4">
        <row r="2">
          <cell r="C2">
            <v>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та"/>
      <sheetName val="Оборудование"/>
      <sheetName val="Итого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кл. ИД"/>
      <sheetName val="ИД (2)"/>
      <sheetName val="искл. ИД (2)"/>
      <sheetName val="ИД (3)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W71"/>
  <sheetViews>
    <sheetView tabSelected="1" view="pageBreakPreview" zoomScale="80" zoomScaleNormal="100" zoomScaleSheetLayoutView="80" zoomScalePageLayoutView="70" workbookViewId="0">
      <selection activeCell="Y20" sqref="Y20"/>
    </sheetView>
  </sheetViews>
  <sheetFormatPr defaultColWidth="9.140625" defaultRowHeight="15" outlineLevelCol="1"/>
  <cols>
    <col min="1" max="1" width="4.28515625" style="5" customWidth="1"/>
    <col min="2" max="2" width="40.42578125" style="5" customWidth="1"/>
    <col min="3" max="3" width="10.42578125" style="5" customWidth="1"/>
    <col min="4" max="4" width="11.85546875" style="5" hidden="1" customWidth="1" outlineLevel="1"/>
    <col min="5" max="5" width="10.85546875" style="5" hidden="1" customWidth="1" outlineLevel="1"/>
    <col min="6" max="6" width="10" style="8" hidden="1" customWidth="1" outlineLevel="1"/>
    <col min="7" max="7" width="11.28515625" style="5" hidden="1" customWidth="1" outlineLevel="1"/>
    <col min="8" max="8" width="15.85546875" style="5" customWidth="1" collapsed="1"/>
    <col min="9" max="11" width="11.28515625" style="5" customWidth="1" outlineLevel="1"/>
    <col min="12" max="12" width="11.85546875" style="5" customWidth="1"/>
    <col min="13" max="13" width="14.85546875" style="5" customWidth="1"/>
    <col min="14" max="16" width="11.42578125" style="5" customWidth="1" outlineLevel="1"/>
    <col min="17" max="17" width="11.42578125" style="5" customWidth="1"/>
    <col min="18" max="18" width="11.28515625" style="5" hidden="1" customWidth="1"/>
    <col min="19" max="19" width="12.42578125" style="5" hidden="1" customWidth="1"/>
    <col min="20" max="20" width="12" style="5" hidden="1" customWidth="1"/>
    <col min="21" max="22" width="0" style="5" hidden="1" customWidth="1"/>
    <col min="23" max="23" width="16.140625" style="5" customWidth="1"/>
    <col min="24" max="16384" width="9.140625" style="5"/>
  </cols>
  <sheetData>
    <row r="1" spans="1:22" s="7" customFormat="1" ht="17.649999999999999" customHeight="1">
      <c r="A1" s="46"/>
      <c r="B1" s="47"/>
      <c r="C1" s="48"/>
      <c r="F1" s="49"/>
      <c r="M1" s="68"/>
      <c r="N1" s="69"/>
      <c r="O1" s="111" t="s">
        <v>23</v>
      </c>
      <c r="P1" s="111"/>
      <c r="Q1" s="111"/>
    </row>
    <row r="2" spans="1:22" s="7" customFormat="1" ht="18.75">
      <c r="A2" s="46"/>
      <c r="B2" s="47"/>
      <c r="C2" s="48"/>
      <c r="F2" s="49"/>
      <c r="M2" s="112" t="s">
        <v>37</v>
      </c>
      <c r="N2" s="112"/>
      <c r="O2" s="112"/>
      <c r="P2" s="112"/>
      <c r="Q2" s="112"/>
    </row>
    <row r="3" spans="1:22" s="7" customFormat="1" ht="18.75">
      <c r="A3" s="46"/>
      <c r="B3" s="47"/>
      <c r="C3" s="48"/>
      <c r="F3" s="50"/>
      <c r="G3" s="50"/>
      <c r="M3" s="80"/>
      <c r="N3" s="113" t="s">
        <v>38</v>
      </c>
      <c r="O3" s="113"/>
      <c r="P3" s="113"/>
      <c r="Q3" s="113"/>
    </row>
    <row r="4" spans="1:22" s="7" customFormat="1" ht="18.75">
      <c r="A4" s="46"/>
      <c r="B4" s="47"/>
      <c r="C4" s="48"/>
      <c r="F4" s="50"/>
      <c r="G4" s="50"/>
      <c r="M4" s="80"/>
      <c r="N4" s="115" t="s">
        <v>53</v>
      </c>
      <c r="O4" s="115"/>
      <c r="P4" s="115"/>
      <c r="Q4" s="115"/>
    </row>
    <row r="5" spans="1:22" s="7" customFormat="1" ht="21.75" customHeight="1">
      <c r="A5" s="46"/>
      <c r="B5" s="47"/>
      <c r="C5" s="48"/>
      <c r="F5" s="50"/>
      <c r="G5" s="50"/>
      <c r="M5" s="70"/>
      <c r="N5" s="71"/>
      <c r="P5" s="87"/>
      <c r="Q5" s="71" t="s">
        <v>54</v>
      </c>
    </row>
    <row r="6" spans="1:22" s="7" customFormat="1" ht="21.75" customHeight="1">
      <c r="A6" s="46"/>
      <c r="B6" s="47"/>
      <c r="C6" s="48"/>
      <c r="F6" s="50"/>
      <c r="G6" s="50"/>
      <c r="M6" s="70"/>
      <c r="N6" s="71"/>
      <c r="O6" s="71"/>
      <c r="P6" s="87"/>
      <c r="Q6" s="71"/>
    </row>
    <row r="7" spans="1:22" s="7" customFormat="1" ht="6.75" customHeight="1">
      <c r="A7" s="46"/>
      <c r="B7" s="47"/>
      <c r="C7" s="48"/>
      <c r="F7" s="50"/>
      <c r="G7" s="50"/>
      <c r="M7" s="70"/>
      <c r="N7" s="71"/>
      <c r="O7" s="71"/>
      <c r="P7" s="87"/>
      <c r="Q7" s="71"/>
    </row>
    <row r="8" spans="1:22" s="7" customFormat="1" ht="21.75" customHeight="1">
      <c r="A8" s="46"/>
      <c r="B8" s="47"/>
      <c r="C8" s="48"/>
      <c r="F8" s="50"/>
      <c r="G8" s="50"/>
      <c r="M8" s="72"/>
      <c r="N8" s="73"/>
      <c r="O8" s="74"/>
      <c r="P8" s="88"/>
      <c r="Q8" s="75"/>
    </row>
    <row r="9" spans="1:22" s="38" customFormat="1" ht="25.15" customHeight="1">
      <c r="A9" s="114" t="s">
        <v>45</v>
      </c>
      <c r="B9" s="114"/>
      <c r="C9" s="114"/>
      <c r="D9" s="114"/>
      <c r="E9" s="114"/>
      <c r="F9" s="114"/>
      <c r="G9" s="114"/>
      <c r="H9" s="114"/>
      <c r="I9" s="114"/>
      <c r="J9" s="114"/>
      <c r="K9" s="114"/>
      <c r="L9" s="114"/>
      <c r="M9" s="114"/>
      <c r="N9" s="114"/>
      <c r="O9" s="114"/>
      <c r="P9" s="114"/>
      <c r="Q9" s="114"/>
      <c r="R9" s="114"/>
      <c r="S9" s="114"/>
      <c r="T9" s="114"/>
      <c r="U9" s="114"/>
    </row>
    <row r="10" spans="1:22" s="38" customFormat="1" ht="39" customHeight="1">
      <c r="A10" s="114" t="s">
        <v>47</v>
      </c>
      <c r="B10" s="114"/>
      <c r="C10" s="114"/>
      <c r="D10" s="114"/>
      <c r="E10" s="114"/>
      <c r="F10" s="114"/>
      <c r="G10" s="114"/>
      <c r="H10" s="114"/>
      <c r="I10" s="114"/>
      <c r="J10" s="114"/>
      <c r="K10" s="114"/>
      <c r="L10" s="114"/>
      <c r="M10" s="114"/>
      <c r="N10" s="114"/>
      <c r="O10" s="114"/>
      <c r="P10" s="114"/>
      <c r="Q10" s="114"/>
      <c r="R10" s="114"/>
      <c r="S10" s="114"/>
      <c r="T10" s="114"/>
      <c r="U10" s="114"/>
    </row>
    <row r="11" spans="1:22" ht="24.4" customHeight="1">
      <c r="A11" s="107" t="s">
        <v>46</v>
      </c>
      <c r="B11" s="107"/>
      <c r="C11" s="107"/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</row>
    <row r="12" spans="1:22" s="12" customFormat="1" ht="22.7" customHeight="1">
      <c r="A12" s="9" t="s">
        <v>3</v>
      </c>
      <c r="B12" s="10"/>
      <c r="C12" s="10"/>
      <c r="D12" s="10"/>
      <c r="F12" s="13"/>
      <c r="I12" s="11"/>
      <c r="J12" s="11"/>
    </row>
    <row r="13" spans="1:22" s="12" customFormat="1" ht="16.5" customHeight="1">
      <c r="A13" s="96" t="s">
        <v>20</v>
      </c>
      <c r="B13" s="96"/>
      <c r="C13" s="97" t="s">
        <v>49</v>
      </c>
      <c r="D13" s="97"/>
      <c r="E13" s="66"/>
      <c r="F13" s="53"/>
      <c r="G13" s="66"/>
      <c r="H13" s="66"/>
      <c r="I13" s="14"/>
      <c r="J13" s="14"/>
      <c r="M13" s="58"/>
      <c r="N13" s="57"/>
      <c r="O13" s="57"/>
      <c r="P13" s="89"/>
    </row>
    <row r="14" spans="1:22" s="12" customFormat="1" ht="34.15" customHeight="1">
      <c r="A14" s="109" t="s">
        <v>50</v>
      </c>
      <c r="B14" s="109"/>
      <c r="C14" s="83" t="s">
        <v>51</v>
      </c>
      <c r="D14" s="83"/>
      <c r="E14" s="83"/>
      <c r="F14" s="83"/>
      <c r="G14" s="83"/>
      <c r="H14" s="83"/>
      <c r="I14" s="83"/>
      <c r="J14" s="81"/>
      <c r="K14" s="81"/>
      <c r="L14" s="81"/>
      <c r="M14" s="81"/>
      <c r="N14" s="81"/>
      <c r="O14" s="81"/>
      <c r="P14" s="90"/>
    </row>
    <row r="15" spans="1:22" ht="25.5" customHeight="1">
      <c r="A15" s="108" t="s">
        <v>52</v>
      </c>
      <c r="B15" s="108"/>
      <c r="C15" s="108"/>
      <c r="D15" s="108"/>
      <c r="E15" s="108"/>
      <c r="F15" s="108"/>
      <c r="G15" s="108"/>
      <c r="H15" s="108"/>
      <c r="I15" s="108"/>
      <c r="J15" s="108"/>
      <c r="K15" s="108"/>
      <c r="L15" s="108"/>
      <c r="M15" s="108"/>
      <c r="N15" s="108"/>
      <c r="O15" s="108"/>
      <c r="P15" s="108"/>
    </row>
    <row r="16" spans="1:22">
      <c r="A16" s="100" t="s">
        <v>24</v>
      </c>
      <c r="B16" s="100" t="s">
        <v>0</v>
      </c>
      <c r="C16" s="100" t="s">
        <v>1</v>
      </c>
      <c r="D16" s="100" t="s">
        <v>18</v>
      </c>
      <c r="E16" s="100"/>
      <c r="F16" s="100"/>
      <c r="G16" s="100"/>
      <c r="H16" s="100" t="s">
        <v>29</v>
      </c>
      <c r="I16" s="100"/>
      <c r="J16" s="100"/>
      <c r="K16" s="100"/>
      <c r="L16" s="100"/>
      <c r="M16" s="100"/>
      <c r="N16" s="100"/>
      <c r="O16" s="100"/>
      <c r="P16" s="100"/>
      <c r="Q16" s="100"/>
      <c r="R16" s="100" t="s">
        <v>25</v>
      </c>
      <c r="S16" s="100"/>
      <c r="T16" s="100"/>
      <c r="U16" s="100"/>
      <c r="V16" s="100"/>
    </row>
    <row r="17" spans="1:23" ht="15.4" customHeight="1">
      <c r="A17" s="100"/>
      <c r="B17" s="100"/>
      <c r="C17" s="100"/>
      <c r="D17" s="100" t="s">
        <v>8</v>
      </c>
      <c r="E17" s="100" t="s">
        <v>15</v>
      </c>
      <c r="F17" s="100"/>
      <c r="G17" s="100"/>
      <c r="H17" s="101" t="s">
        <v>36</v>
      </c>
      <c r="I17" s="100" t="s">
        <v>35</v>
      </c>
      <c r="J17" s="100"/>
      <c r="K17" s="100"/>
      <c r="L17" s="100"/>
      <c r="M17" s="100"/>
      <c r="N17" s="100"/>
      <c r="O17" s="100"/>
      <c r="P17" s="100"/>
      <c r="Q17" s="100"/>
      <c r="R17" s="101" t="s">
        <v>8</v>
      </c>
      <c r="S17" s="100" t="s">
        <v>15</v>
      </c>
      <c r="T17" s="100"/>
      <c r="U17" s="100"/>
      <c r="V17" s="100"/>
    </row>
    <row r="18" spans="1:23" ht="46.5" customHeight="1">
      <c r="A18" s="100"/>
      <c r="B18" s="100"/>
      <c r="C18" s="100"/>
      <c r="D18" s="100"/>
      <c r="E18" s="33" t="s">
        <v>5</v>
      </c>
      <c r="F18" s="33" t="s">
        <v>9</v>
      </c>
      <c r="G18" s="33" t="s">
        <v>21</v>
      </c>
      <c r="H18" s="101"/>
      <c r="I18" s="61" t="s">
        <v>33</v>
      </c>
      <c r="J18" s="61" t="s">
        <v>4</v>
      </c>
      <c r="K18" s="61" t="s">
        <v>34</v>
      </c>
      <c r="L18" s="61" t="s">
        <v>19</v>
      </c>
      <c r="M18" s="62" t="s">
        <v>14</v>
      </c>
      <c r="N18" s="59" t="s">
        <v>6</v>
      </c>
      <c r="O18" s="59" t="s">
        <v>7</v>
      </c>
      <c r="P18" s="59" t="s">
        <v>31</v>
      </c>
      <c r="Q18" s="60" t="s">
        <v>32</v>
      </c>
      <c r="R18" s="101"/>
      <c r="S18" s="42" t="s">
        <v>26</v>
      </c>
      <c r="T18" s="42" t="s">
        <v>19</v>
      </c>
      <c r="U18" s="42" t="s">
        <v>14</v>
      </c>
      <c r="V18" s="34" t="s">
        <v>13</v>
      </c>
    </row>
    <row r="19" spans="1:23" ht="16.149999999999999" customHeight="1">
      <c r="A19" s="33">
        <v>1</v>
      </c>
      <c r="B19" s="33">
        <v>2</v>
      </c>
      <c r="C19" s="33">
        <v>3</v>
      </c>
      <c r="D19" s="33">
        <v>4</v>
      </c>
      <c r="E19" s="33">
        <v>5</v>
      </c>
      <c r="F19" s="33">
        <v>6</v>
      </c>
      <c r="G19" s="33">
        <v>7</v>
      </c>
      <c r="H19" s="33">
        <v>4</v>
      </c>
      <c r="I19" s="63">
        <v>5</v>
      </c>
      <c r="J19" s="63">
        <v>6</v>
      </c>
      <c r="K19" s="63">
        <v>7</v>
      </c>
      <c r="L19" s="63">
        <v>8</v>
      </c>
      <c r="M19" s="63">
        <v>9</v>
      </c>
      <c r="N19" s="33">
        <v>10</v>
      </c>
      <c r="O19" s="33">
        <v>11</v>
      </c>
      <c r="P19" s="85">
        <v>12</v>
      </c>
      <c r="Q19" s="33">
        <v>13</v>
      </c>
      <c r="R19" s="42">
        <v>12</v>
      </c>
      <c r="S19" s="42">
        <v>13</v>
      </c>
      <c r="T19" s="42">
        <v>14</v>
      </c>
      <c r="U19" s="42">
        <v>15</v>
      </c>
      <c r="V19" s="42">
        <v>16</v>
      </c>
    </row>
    <row r="20" spans="1:23" s="15" customFormat="1" ht="15.4" customHeight="1">
      <c r="A20" s="102"/>
      <c r="B20" s="102"/>
      <c r="C20" s="102"/>
      <c r="D20" s="33"/>
      <c r="E20" s="33"/>
      <c r="F20" s="33"/>
      <c r="G20" s="33"/>
      <c r="H20" s="33"/>
      <c r="I20" s="63"/>
      <c r="J20" s="63"/>
      <c r="K20" s="63"/>
      <c r="L20" s="63"/>
      <c r="M20" s="63"/>
      <c r="N20" s="33"/>
      <c r="O20" s="33"/>
      <c r="P20" s="85"/>
      <c r="Q20" s="33"/>
      <c r="R20" s="42"/>
      <c r="S20" s="42"/>
      <c r="T20" s="42"/>
      <c r="U20" s="42"/>
      <c r="V20" s="42"/>
    </row>
    <row r="21" spans="1:23" s="15" customFormat="1" ht="48.95" customHeight="1">
      <c r="A21" s="26">
        <v>1</v>
      </c>
      <c r="B21" s="82" t="s">
        <v>48</v>
      </c>
      <c r="C21" s="31" t="s">
        <v>39</v>
      </c>
      <c r="D21" s="18"/>
      <c r="E21" s="18"/>
      <c r="F21" s="19"/>
      <c r="G21" s="18"/>
      <c r="H21" s="94">
        <f>SUM(I21:I21:O21)</f>
        <v>66399.89</v>
      </c>
      <c r="I21" s="91">
        <v>12751.87</v>
      </c>
      <c r="J21" s="91">
        <v>13969.84</v>
      </c>
      <c r="K21" s="91">
        <v>4958.2700000000004</v>
      </c>
      <c r="L21" s="91">
        <v>5519.53</v>
      </c>
      <c r="M21" s="92"/>
      <c r="N21" s="93">
        <v>18824.060000000001</v>
      </c>
      <c r="O21" s="93">
        <v>10376.32</v>
      </c>
      <c r="P21" s="91">
        <v>29.14</v>
      </c>
      <c r="Q21" s="91">
        <v>8.61</v>
      </c>
      <c r="R21" s="25"/>
      <c r="S21" s="25"/>
      <c r="T21" s="25"/>
      <c r="U21" s="25"/>
      <c r="V21" s="25"/>
    </row>
    <row r="22" spans="1:23" s="15" customFormat="1" ht="15.75">
      <c r="A22" s="104" t="s">
        <v>36</v>
      </c>
      <c r="B22" s="104"/>
      <c r="C22" s="104"/>
      <c r="D22" s="35" t="e">
        <f>SUM(#REF!)</f>
        <v>#REF!</v>
      </c>
      <c r="E22" s="35" t="e">
        <f>SUM(#REF!)</f>
        <v>#REF!</v>
      </c>
      <c r="F22" s="35" t="e">
        <f>SUM(#REF!)</f>
        <v>#REF!</v>
      </c>
      <c r="G22" s="35" t="e">
        <f>SUM(#REF!)</f>
        <v>#REF!</v>
      </c>
      <c r="H22" s="28">
        <f>H21</f>
        <v>66399.89</v>
      </c>
      <c r="I22" s="28">
        <f>I21</f>
        <v>12751.87</v>
      </c>
      <c r="J22" s="28">
        <f t="shared" ref="J22:Q23" si="0">J21</f>
        <v>13969.84</v>
      </c>
      <c r="K22" s="28">
        <f t="shared" si="0"/>
        <v>4958.2700000000004</v>
      </c>
      <c r="L22" s="28">
        <f t="shared" si="0"/>
        <v>5519.53</v>
      </c>
      <c r="M22" s="28">
        <f t="shared" si="0"/>
        <v>0</v>
      </c>
      <c r="N22" s="28">
        <f t="shared" si="0"/>
        <v>18824.060000000001</v>
      </c>
      <c r="O22" s="28">
        <f t="shared" si="0"/>
        <v>10376.32</v>
      </c>
      <c r="P22" s="28">
        <f t="shared" si="0"/>
        <v>29.14</v>
      </c>
      <c r="Q22" s="28">
        <f t="shared" si="0"/>
        <v>8.61</v>
      </c>
      <c r="R22" s="43" t="e">
        <f>SUM(#REF!)</f>
        <v>#REF!</v>
      </c>
      <c r="S22" s="43" t="e">
        <f>SUM(#REF!)</f>
        <v>#REF!</v>
      </c>
      <c r="T22" s="43" t="e">
        <f>SUM(#REF!)</f>
        <v>#REF!</v>
      </c>
      <c r="U22" s="43" t="e">
        <f>SUM(#REF!)</f>
        <v>#REF!</v>
      </c>
      <c r="V22" s="43" t="e">
        <f>SUM(#REF!)</f>
        <v>#REF!</v>
      </c>
      <c r="W22" s="84"/>
    </row>
    <row r="23" spans="1:23" s="15" customFormat="1">
      <c r="A23" s="110" t="s">
        <v>16</v>
      </c>
      <c r="B23" s="110"/>
      <c r="C23" s="110"/>
      <c r="D23" s="32" t="e">
        <f>D22+#REF!</f>
        <v>#REF!</v>
      </c>
      <c r="E23" s="32" t="e">
        <f>E22+#REF!</f>
        <v>#REF!</v>
      </c>
      <c r="F23" s="32" t="e">
        <f>F22+#REF!</f>
        <v>#REF!</v>
      </c>
      <c r="G23" s="32" t="e">
        <f>G22+#REF!</f>
        <v>#REF!</v>
      </c>
      <c r="H23" s="79">
        <f>H22</f>
        <v>66399.89</v>
      </c>
      <c r="I23" s="28">
        <f>I22</f>
        <v>12751.87</v>
      </c>
      <c r="J23" s="28">
        <f t="shared" si="0"/>
        <v>13969.84</v>
      </c>
      <c r="K23" s="28">
        <f t="shared" si="0"/>
        <v>4958.2700000000004</v>
      </c>
      <c r="L23" s="28">
        <f t="shared" si="0"/>
        <v>5519.53</v>
      </c>
      <c r="M23" s="28">
        <f t="shared" si="0"/>
        <v>0</v>
      </c>
      <c r="N23" s="28">
        <f t="shared" si="0"/>
        <v>18824.060000000001</v>
      </c>
      <c r="O23" s="28">
        <f t="shared" si="0"/>
        <v>10376.32</v>
      </c>
      <c r="P23" s="28">
        <f t="shared" si="0"/>
        <v>29.14</v>
      </c>
      <c r="Q23" s="28">
        <f t="shared" si="0"/>
        <v>8.61</v>
      </c>
      <c r="R23" s="32" t="e">
        <f>R22+#REF!</f>
        <v>#REF!</v>
      </c>
      <c r="S23" s="32" t="e">
        <f>S22+#REF!</f>
        <v>#REF!</v>
      </c>
      <c r="T23" s="32" t="e">
        <f>T22+#REF!</f>
        <v>#REF!</v>
      </c>
      <c r="U23" s="32" t="e">
        <f>U22+#REF!</f>
        <v>#REF!</v>
      </c>
      <c r="V23" s="32" t="e">
        <f>V22+#REF!</f>
        <v>#REF!</v>
      </c>
      <c r="W23" s="32"/>
    </row>
    <row r="24" spans="1:23" s="15" customFormat="1" ht="39.75" hidden="1" customHeight="1">
      <c r="A24" s="106" t="s">
        <v>27</v>
      </c>
      <c r="B24" s="106"/>
      <c r="C24" s="106"/>
      <c r="D24" s="32"/>
      <c r="E24" s="32"/>
      <c r="F24" s="32"/>
      <c r="G24" s="32"/>
      <c r="H24" s="45"/>
      <c r="I24" s="65"/>
      <c r="J24" s="65"/>
      <c r="K24" s="65"/>
      <c r="L24" s="65"/>
      <c r="M24" s="65"/>
      <c r="N24" s="32"/>
      <c r="O24" s="32"/>
      <c r="P24" s="32"/>
      <c r="Q24" s="32"/>
      <c r="R24" s="26"/>
      <c r="S24" s="26"/>
      <c r="T24" s="26"/>
      <c r="U24" s="26"/>
      <c r="V24" s="26"/>
    </row>
    <row r="25" spans="1:23" s="15" customFormat="1" ht="18.95" customHeight="1">
      <c r="A25" s="101" t="s">
        <v>28</v>
      </c>
      <c r="B25" s="101"/>
      <c r="C25" s="101"/>
      <c r="D25" s="32"/>
      <c r="E25" s="32"/>
      <c r="F25" s="32"/>
      <c r="G25" s="32"/>
      <c r="H25" s="32"/>
      <c r="I25" s="65"/>
      <c r="J25" s="65"/>
      <c r="K25" s="65"/>
      <c r="L25" s="65"/>
      <c r="M25" s="65"/>
      <c r="N25" s="32"/>
      <c r="O25" s="32"/>
      <c r="P25" s="32"/>
      <c r="Q25" s="32"/>
      <c r="R25" s="26"/>
      <c r="S25" s="26"/>
      <c r="T25" s="26"/>
      <c r="U25" s="26"/>
      <c r="V25" s="26"/>
      <c r="W25" s="86"/>
    </row>
    <row r="26" spans="1:23" s="15" customFormat="1">
      <c r="A26" s="26"/>
      <c r="B26" s="26" t="s">
        <v>43</v>
      </c>
      <c r="C26" s="25"/>
      <c r="D26" s="25"/>
      <c r="E26" s="18"/>
      <c r="F26" s="27"/>
      <c r="G26" s="18"/>
      <c r="H26" s="28">
        <f>H23*0.2</f>
        <v>13279.98</v>
      </c>
      <c r="I26" s="64"/>
      <c r="J26" s="64"/>
      <c r="K26" s="64"/>
      <c r="L26" s="64"/>
      <c r="M26" s="64"/>
      <c r="N26" s="18"/>
      <c r="O26" s="18"/>
      <c r="P26" s="18"/>
      <c r="Q26" s="18"/>
      <c r="R26" s="26"/>
      <c r="S26" s="26"/>
      <c r="T26" s="26"/>
      <c r="U26" s="26"/>
      <c r="V26" s="26"/>
    </row>
    <row r="27" spans="1:23" s="15" customFormat="1" ht="13.7" customHeight="1">
      <c r="A27" s="26"/>
      <c r="B27" s="26" t="s">
        <v>2</v>
      </c>
      <c r="C27" s="25"/>
      <c r="D27" s="25"/>
      <c r="E27" s="18"/>
      <c r="F27" s="27"/>
      <c r="G27" s="18"/>
      <c r="H27" s="28">
        <f>H23+H26</f>
        <v>79679.87</v>
      </c>
      <c r="I27" s="64"/>
      <c r="J27" s="64"/>
      <c r="K27" s="64"/>
      <c r="L27" s="28">
        <f>L23*1.2</f>
        <v>6623.44</v>
      </c>
      <c r="M27" s="64"/>
      <c r="N27" s="18"/>
      <c r="O27" s="18"/>
      <c r="P27" s="18"/>
      <c r="Q27" s="18"/>
      <c r="R27" s="26"/>
      <c r="S27" s="26"/>
      <c r="T27" s="26"/>
      <c r="U27" s="26"/>
      <c r="V27" s="26"/>
    </row>
    <row r="28" spans="1:23" hidden="1">
      <c r="A28" s="105" t="s">
        <v>17</v>
      </c>
      <c r="B28" s="105"/>
      <c r="C28" s="105"/>
      <c r="D28" s="105"/>
      <c r="E28" s="105"/>
      <c r="F28" s="105"/>
      <c r="G28" s="105"/>
      <c r="H28" s="105"/>
      <c r="I28" s="105"/>
      <c r="J28" s="105"/>
      <c r="K28" s="105"/>
      <c r="L28" s="105"/>
      <c r="M28" s="105"/>
      <c r="N28" s="105"/>
      <c r="O28" s="105"/>
      <c r="P28" s="105"/>
      <c r="Q28" s="105"/>
      <c r="R28" s="26"/>
      <c r="S28" s="26"/>
      <c r="T28" s="26"/>
      <c r="U28" s="26"/>
      <c r="V28" s="26"/>
    </row>
    <row r="29" spans="1:23" ht="15.4" hidden="1" customHeight="1">
      <c r="A29" s="52" t="s">
        <v>10</v>
      </c>
      <c r="B29" s="106" t="s">
        <v>11</v>
      </c>
      <c r="C29" s="106"/>
      <c r="D29" s="29"/>
      <c r="E29" s="24"/>
      <c r="F29" s="30"/>
      <c r="G29" s="24"/>
      <c r="H29" s="23" t="e">
        <f>#REF!</f>
        <v>#REF!</v>
      </c>
      <c r="I29" s="24"/>
      <c r="J29" s="24"/>
      <c r="K29" s="24"/>
      <c r="L29" s="24"/>
      <c r="M29" s="24"/>
      <c r="N29" s="24"/>
      <c r="O29" s="24"/>
      <c r="P29" s="24"/>
      <c r="Q29" s="24"/>
      <c r="R29" s="26"/>
      <c r="S29" s="26"/>
      <c r="T29" s="26"/>
      <c r="U29" s="26"/>
      <c r="V29" s="26"/>
    </row>
    <row r="30" spans="1:23" ht="13.7" hidden="1" customHeight="1">
      <c r="A30" s="103" t="s">
        <v>5</v>
      </c>
      <c r="B30" s="103"/>
      <c r="C30" s="103"/>
      <c r="D30" s="103"/>
      <c r="E30" s="103"/>
      <c r="F30" s="103"/>
      <c r="G30" s="22"/>
      <c r="H30" s="23" t="e">
        <f>E23*6.21+16</f>
        <v>#REF!</v>
      </c>
      <c r="I30" s="24"/>
      <c r="J30" s="24"/>
      <c r="K30" s="24"/>
      <c r="L30" s="24"/>
      <c r="M30" s="24"/>
      <c r="N30" s="24"/>
      <c r="O30" s="24"/>
      <c r="P30" s="24"/>
      <c r="Q30" s="24"/>
      <c r="R30" s="26"/>
      <c r="S30" s="26"/>
      <c r="T30" s="26"/>
      <c r="U30" s="26"/>
      <c r="V30" s="26"/>
    </row>
    <row r="31" spans="1:23" ht="13.7" hidden="1" customHeight="1">
      <c r="A31" s="103" t="s">
        <v>12</v>
      </c>
      <c r="B31" s="103"/>
      <c r="C31" s="103"/>
      <c r="D31" s="103"/>
      <c r="E31" s="103"/>
      <c r="F31" s="103"/>
      <c r="G31" s="22"/>
      <c r="H31" s="23" t="e">
        <f>F23*5.19+1</f>
        <v>#REF!</v>
      </c>
      <c r="I31" s="24"/>
      <c r="J31" s="24"/>
      <c r="K31" s="24"/>
      <c r="L31" s="24"/>
      <c r="M31" s="24"/>
      <c r="N31" s="24"/>
      <c r="O31" s="24"/>
      <c r="P31" s="24"/>
      <c r="Q31" s="24"/>
      <c r="R31" s="26"/>
      <c r="S31" s="26"/>
      <c r="T31" s="26"/>
      <c r="U31" s="26"/>
      <c r="V31" s="26"/>
    </row>
    <row r="32" spans="1:23" ht="18" hidden="1" customHeight="1">
      <c r="A32" s="26"/>
      <c r="B32" s="29" t="s">
        <v>30</v>
      </c>
      <c r="C32" s="36"/>
      <c r="D32" s="36" t="e">
        <f>D23</f>
        <v>#REF!</v>
      </c>
      <c r="E32" s="36"/>
      <c r="F32" s="37"/>
      <c r="G32" s="36"/>
      <c r="H32" s="36" t="e">
        <f>H23+H30+H31</f>
        <v>#REF!</v>
      </c>
      <c r="I32" s="36"/>
      <c r="J32" s="36"/>
      <c r="K32" s="36"/>
      <c r="L32" s="36"/>
      <c r="M32" s="36"/>
      <c r="N32" s="36"/>
      <c r="O32" s="36"/>
      <c r="P32" s="36"/>
      <c r="Q32" s="36"/>
      <c r="R32" s="44"/>
      <c r="S32" s="44"/>
      <c r="T32" s="44"/>
      <c r="U32" s="44"/>
      <c r="V32" s="44"/>
    </row>
    <row r="33" spans="1:22" s="12" customFormat="1" ht="17.649999999999999" customHeight="1">
      <c r="A33" s="98"/>
      <c r="B33" s="99"/>
      <c r="C33" s="99"/>
      <c r="D33" s="99"/>
      <c r="E33" s="99"/>
      <c r="F33" s="99"/>
      <c r="G33" s="99"/>
      <c r="H33" s="99"/>
      <c r="I33" s="99"/>
      <c r="J33" s="99"/>
      <c r="K33" s="99"/>
      <c r="L33" s="99"/>
      <c r="M33" s="99"/>
      <c r="N33" s="99"/>
      <c r="O33" s="99"/>
      <c r="P33" s="99"/>
      <c r="Q33" s="99"/>
      <c r="R33" s="5"/>
      <c r="S33" s="5"/>
      <c r="T33" s="5"/>
      <c r="U33" s="5"/>
      <c r="V33" s="5"/>
    </row>
    <row r="34" spans="1:22" s="38" customFormat="1" ht="22.15" customHeight="1">
      <c r="B34" s="20" t="s">
        <v>40</v>
      </c>
      <c r="C34" s="39"/>
      <c r="D34" s="67"/>
      <c r="E34" s="39"/>
      <c r="F34" s="95" t="s">
        <v>22</v>
      </c>
      <c r="G34" s="95"/>
      <c r="H34" s="55"/>
      <c r="I34" s="76" t="s">
        <v>41</v>
      </c>
      <c r="J34" s="21"/>
      <c r="K34" s="21"/>
      <c r="L34" s="21"/>
      <c r="M34" s="21"/>
      <c r="N34" s="21"/>
      <c r="O34" s="21"/>
      <c r="P34" s="21"/>
      <c r="Q34" s="21"/>
      <c r="R34" s="5"/>
      <c r="S34" s="5"/>
      <c r="T34" s="5"/>
      <c r="U34" s="5"/>
      <c r="V34" s="5"/>
    </row>
    <row r="35" spans="1:22" s="38" customFormat="1" ht="25.15" customHeight="1">
      <c r="B35" s="20"/>
      <c r="C35" s="21"/>
      <c r="D35" s="21"/>
      <c r="E35" s="54"/>
      <c r="F35" s="21"/>
      <c r="G35" s="41"/>
      <c r="H35" s="40"/>
      <c r="I35" s="21"/>
      <c r="J35" s="21"/>
      <c r="K35" s="21"/>
      <c r="L35" s="21"/>
      <c r="M35" s="21"/>
      <c r="N35" s="21"/>
      <c r="O35" s="21"/>
      <c r="P35" s="21"/>
      <c r="Q35" s="21"/>
      <c r="R35" s="5"/>
      <c r="S35" s="5"/>
      <c r="T35" s="5"/>
      <c r="U35" s="5"/>
      <c r="V35" s="5"/>
    </row>
    <row r="36" spans="1:22" s="38" customFormat="1" ht="15.75">
      <c r="B36" s="20" t="s">
        <v>42</v>
      </c>
      <c r="C36" s="39"/>
      <c r="D36" s="51"/>
      <c r="E36" s="39"/>
      <c r="F36" s="51"/>
      <c r="G36" s="56"/>
      <c r="H36" s="56"/>
      <c r="I36" s="76" t="s">
        <v>44</v>
      </c>
      <c r="J36" s="21"/>
      <c r="K36" s="21"/>
      <c r="L36" s="21"/>
      <c r="M36" s="21"/>
      <c r="N36" s="21"/>
      <c r="O36" s="21"/>
      <c r="P36" s="21"/>
      <c r="Q36" s="21"/>
      <c r="R36" s="5"/>
      <c r="S36" s="5"/>
      <c r="T36" s="5"/>
      <c r="U36" s="5"/>
      <c r="V36" s="5"/>
    </row>
    <row r="37" spans="1:22" s="7" customFormat="1" ht="18.75">
      <c r="B37" s="16"/>
      <c r="C37" s="6"/>
      <c r="D37" s="6"/>
      <c r="E37" s="3"/>
      <c r="F37" s="17"/>
      <c r="G37" s="17"/>
      <c r="H37" s="17"/>
      <c r="I37" s="2"/>
      <c r="J37" s="2"/>
      <c r="K37" s="2"/>
      <c r="L37" s="2"/>
      <c r="M37" s="2"/>
      <c r="N37" s="2"/>
      <c r="O37" s="2"/>
      <c r="P37" s="2"/>
      <c r="Q37" s="2"/>
      <c r="R37" s="5"/>
      <c r="S37" s="5"/>
      <c r="T37" s="5"/>
      <c r="U37" s="5"/>
      <c r="V37" s="5"/>
    </row>
    <row r="38" spans="1:22">
      <c r="C38" s="77"/>
      <c r="D38" s="77"/>
      <c r="E38" s="77"/>
      <c r="F38" s="78"/>
      <c r="G38" s="77"/>
      <c r="H38" s="77"/>
      <c r="I38" s="77"/>
      <c r="J38" s="1"/>
      <c r="K38" s="1"/>
      <c r="L38" s="1"/>
      <c r="M38" s="1"/>
      <c r="N38" s="1"/>
      <c r="O38" s="1"/>
      <c r="P38" s="1"/>
      <c r="Q38" s="1"/>
    </row>
    <row r="39" spans="1:22">
      <c r="C39" s="1"/>
      <c r="D39" s="1"/>
      <c r="E39" s="1"/>
      <c r="F39" s="4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</row>
    <row r="40" spans="1:22">
      <c r="C40" s="1"/>
      <c r="D40" s="1"/>
      <c r="E40" s="1"/>
      <c r="F40" s="4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</row>
    <row r="41" spans="1:22">
      <c r="C41" s="1"/>
      <c r="D41" s="1"/>
      <c r="E41" s="1"/>
      <c r="F41" s="4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</row>
    <row r="42" spans="1:22">
      <c r="C42" s="1"/>
      <c r="D42" s="1"/>
      <c r="E42" s="1"/>
      <c r="F42" s="4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</row>
    <row r="43" spans="1:22">
      <c r="C43" s="1"/>
      <c r="D43" s="1"/>
      <c r="E43" s="1"/>
      <c r="F43" s="4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</row>
    <row r="44" spans="1:22">
      <c r="C44" s="1"/>
      <c r="D44" s="1"/>
      <c r="E44" s="1"/>
      <c r="F44" s="4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</row>
    <row r="45" spans="1:22">
      <c r="C45" s="1"/>
      <c r="D45" s="1"/>
      <c r="E45" s="1"/>
      <c r="F45" s="4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</row>
    <row r="46" spans="1:22">
      <c r="C46" s="1"/>
      <c r="D46" s="1"/>
      <c r="E46" s="1"/>
      <c r="F46" s="4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</row>
    <row r="47" spans="1:22">
      <c r="C47" s="1"/>
      <c r="D47" s="1"/>
      <c r="E47" s="1"/>
      <c r="F47" s="4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</row>
    <row r="48" spans="1:22">
      <c r="C48" s="1"/>
      <c r="D48" s="1"/>
      <c r="E48" s="1"/>
      <c r="F48" s="4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</row>
    <row r="49" spans="3:17">
      <c r="C49" s="1"/>
      <c r="D49" s="1"/>
      <c r="E49" s="1"/>
      <c r="F49" s="4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</row>
    <row r="50" spans="3:17">
      <c r="C50" s="1"/>
      <c r="D50" s="1"/>
      <c r="E50" s="1"/>
      <c r="F50" s="4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</row>
    <row r="51" spans="3:17">
      <c r="C51" s="1"/>
      <c r="D51" s="1"/>
      <c r="E51" s="1"/>
      <c r="F51" s="4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</row>
    <row r="52" spans="3:17">
      <c r="C52" s="1"/>
      <c r="D52" s="1"/>
      <c r="E52" s="1"/>
      <c r="F52" s="4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</row>
    <row r="53" spans="3:17">
      <c r="C53" s="1"/>
      <c r="D53" s="1"/>
      <c r="E53" s="1"/>
      <c r="F53" s="4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</row>
    <row r="54" spans="3:17">
      <c r="C54" s="1"/>
      <c r="D54" s="1"/>
      <c r="E54" s="1"/>
      <c r="F54" s="4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</row>
    <row r="55" spans="3:17">
      <c r="C55" s="1"/>
      <c r="D55" s="1"/>
      <c r="E55" s="1"/>
      <c r="F55" s="4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</row>
    <row r="56" spans="3:17">
      <c r="C56" s="1"/>
      <c r="D56" s="1"/>
      <c r="E56" s="1"/>
      <c r="F56" s="4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</row>
    <row r="57" spans="3:17">
      <c r="C57" s="1"/>
      <c r="D57" s="1"/>
      <c r="E57" s="1"/>
      <c r="F57" s="4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</row>
    <row r="58" spans="3:17">
      <c r="C58" s="1"/>
      <c r="D58" s="1"/>
      <c r="E58" s="1"/>
      <c r="F58" s="4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</row>
    <row r="59" spans="3:17">
      <c r="C59" s="1"/>
      <c r="D59" s="1"/>
      <c r="E59" s="1"/>
      <c r="F59" s="4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</row>
    <row r="60" spans="3:17">
      <c r="C60" s="1"/>
      <c r="D60" s="1"/>
      <c r="E60" s="1"/>
      <c r="F60" s="4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</row>
    <row r="61" spans="3:17">
      <c r="C61" s="1"/>
      <c r="D61" s="1"/>
      <c r="E61" s="1"/>
      <c r="F61" s="4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</row>
    <row r="62" spans="3:17">
      <c r="C62" s="1"/>
      <c r="D62" s="1"/>
      <c r="E62" s="1"/>
      <c r="F62" s="4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</row>
    <row r="63" spans="3:17">
      <c r="C63" s="1"/>
      <c r="D63" s="1"/>
      <c r="E63" s="1"/>
      <c r="F63" s="4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</row>
    <row r="64" spans="3:17">
      <c r="C64" s="1"/>
      <c r="D64" s="1"/>
      <c r="E64" s="1"/>
      <c r="F64" s="4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</row>
    <row r="65" spans="3:17">
      <c r="C65" s="1"/>
      <c r="D65" s="1"/>
      <c r="E65" s="1"/>
      <c r="F65" s="4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</row>
    <row r="66" spans="3:17">
      <c r="C66" s="1"/>
      <c r="D66" s="1"/>
      <c r="E66" s="1"/>
      <c r="F66" s="4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</row>
    <row r="67" spans="3:17">
      <c r="C67" s="1"/>
      <c r="D67" s="1"/>
      <c r="E67" s="1"/>
      <c r="F67" s="4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</row>
    <row r="68" spans="3:17">
      <c r="C68" s="1"/>
      <c r="D68" s="1"/>
      <c r="E68" s="1"/>
      <c r="F68" s="4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</row>
    <row r="69" spans="3:17">
      <c r="C69" s="1"/>
      <c r="D69" s="1"/>
      <c r="E69" s="1"/>
      <c r="F69" s="4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</row>
    <row r="70" spans="3:17">
      <c r="C70" s="1"/>
      <c r="D70" s="1"/>
      <c r="E70" s="1"/>
      <c r="F70" s="4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</row>
    <row r="71" spans="3:17">
      <c r="C71" s="1"/>
      <c r="D71" s="1"/>
      <c r="E71" s="1"/>
      <c r="F71" s="4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</row>
  </sheetData>
  <mergeCells count="34">
    <mergeCell ref="O1:Q1"/>
    <mergeCell ref="M2:Q2"/>
    <mergeCell ref="N3:Q3"/>
    <mergeCell ref="A9:U9"/>
    <mergeCell ref="A10:U10"/>
    <mergeCell ref="N4:Q4"/>
    <mergeCell ref="A23:C23"/>
    <mergeCell ref="B16:B18"/>
    <mergeCell ref="C16:C18"/>
    <mergeCell ref="R16:V16"/>
    <mergeCell ref="R17:R18"/>
    <mergeCell ref="S17:V17"/>
    <mergeCell ref="A11:P11"/>
    <mergeCell ref="A15:P15"/>
    <mergeCell ref="I17:Q17"/>
    <mergeCell ref="D16:G16"/>
    <mergeCell ref="E17:G17"/>
    <mergeCell ref="A14:B14"/>
    <mergeCell ref="F34:G34"/>
    <mergeCell ref="A13:B13"/>
    <mergeCell ref="C13:D13"/>
    <mergeCell ref="A33:Q33"/>
    <mergeCell ref="D17:D18"/>
    <mergeCell ref="H17:H18"/>
    <mergeCell ref="A20:C20"/>
    <mergeCell ref="H16:Q16"/>
    <mergeCell ref="A16:A18"/>
    <mergeCell ref="A30:F30"/>
    <mergeCell ref="A22:C22"/>
    <mergeCell ref="A31:F31"/>
    <mergeCell ref="A28:Q28"/>
    <mergeCell ref="B29:C29"/>
    <mergeCell ref="A25:C25"/>
    <mergeCell ref="A24:C24"/>
  </mergeCells>
  <pageMargins left="0.39370078740157483" right="0.39370078740157483" top="0.31496062992125984" bottom="7.874015748031496E-2" header="0.31496062992125984" footer="0.31496062992125984"/>
  <pageSetup paperSize="9" scale="78" fitToHeight="0" orientation="landscape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" sqref="A3:E25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РНЦ</vt:lpstr>
      <vt:lpstr>Лист1</vt:lpstr>
      <vt:lpstr>РНЦ!Область_печати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2024-02-28T05:25:07Z</dcterms:modified>
</cp:coreProperties>
</file>